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Feuille 1" sheetId="2" r:id="rId5"/>
  </sheets>
  <definedNames/>
  <calcPr/>
  <extLst>
    <ext uri="GoogleSheetsCustomDataVersion2">
      <go:sheetsCustomData xmlns:go="http://customooxmlschemas.google.com/" r:id="rId6" roundtripDataChecksum="G5jv49DcNm1Os70MtoPRUnzeBfvrbFhdRNocMJ5MFRc="/>
    </ext>
  </extLst>
</workbook>
</file>

<file path=xl/sharedStrings.xml><?xml version="1.0" encoding="utf-8"?>
<sst xmlns="http://schemas.openxmlformats.org/spreadsheetml/2006/main" count="149" uniqueCount="117">
  <si>
    <t>Données</t>
  </si>
  <si>
    <t>Energie pour ΔT=25°C</t>
  </si>
  <si>
    <t>E1</t>
  </si>
  <si>
    <t>KWh</t>
  </si>
  <si>
    <t>type</t>
  </si>
  <si>
    <t>Matériau</t>
  </si>
  <si>
    <t>Prix</t>
  </si>
  <si>
    <t>Liens BABET</t>
  </si>
  <si>
    <t>Energie</t>
  </si>
  <si>
    <t xml:space="preserve">Q= mCp(Tf - Ti) </t>
  </si>
  <si>
    <t xml:space="preserve">pompe </t>
  </si>
  <si>
    <t>https://www.amazon.fr/dp/B0BJDGZWZS/ref=syn_sd_onsite_desktop_0?ie=UTF8&amp;psc=1&amp;pd_rd_plhdr=t</t>
  </si>
  <si>
    <t xml:space="preserve">Energie solaire </t>
  </si>
  <si>
    <t>P=irradiance * S</t>
  </si>
  <si>
    <t>https://www.amazon.fr/hihey-Submersible-syst%C3%A8me-Circulation-Solaire/dp/B07RGW7HK8/ref=sr_1_53?keywords=pompe+solaire&amp;qid=1683202329&amp;sr=8-53</t>
  </si>
  <si>
    <t>Irradiance</t>
  </si>
  <si>
    <t>W/m2</t>
  </si>
  <si>
    <t>https://www.amazon.fr/HSeaMall-amphibie-Submersible-Circulation-daquarium/dp/B07L89V1N6/ref=sr_1_46?keywords=pompe+solaire&amp;qid=1683202151&amp;sr=8-46</t>
  </si>
  <si>
    <t>https://www.amazon.fr/solaire-brosse-circulation-faible-chauffe-eau/dp/B07YKTKXS5/ref=sr_1_57?keywords=pompe+solaire&amp;qid=1683202151&amp;sr=8-57</t>
  </si>
  <si>
    <t>pompe</t>
  </si>
  <si>
    <t>https://www.amazon.fr/Solaire-Submersible-%C3%A9nergie-Panneau-Hydroponique/dp/B0BP89G2KQ/ref=sr_1_45?keywords=pompe+solaire&amp;qid=1683202151&amp;sr=8-45</t>
  </si>
  <si>
    <t xml:space="preserve">pompe solaire </t>
  </si>
  <si>
    <t>https://www.amazon.fr/Solaire-Plastique-Silicone-Application-Fontaine/dp/B0B4P7BXG6/ref=d_pd_sbs_sccl_2_2/257-9817878-1189340?pd_rd_w=T8LZL&amp;content-id=amzn1.sym.ee0ff4a0-226e-4e64-9b67-7a9488963b8a&amp;pf_rd_p=ee0ff4a0-226e-4e64-9b67-7a9488963b8a&amp;pf_rd_r=35SZ6NS6TD6WZ62G6SB2&amp;pd_rd_wg=mLbxW&amp;pd_rd_r=433dd96d-867f-4794-bb90-a7296f73d93b&amp;pd_rd_i=B0B4P7BXG6&amp;psc=1</t>
  </si>
  <si>
    <t>1-Définir le besoin</t>
  </si>
  <si>
    <t>https://www.amazon.fr/UEETEK-submersible-syst%C3%A8me-circulation-Fontaine/dp/B075F7MWSN/ref=sr_1_30?keywords=pompe+solaire&amp;qid=1683202151&amp;sr=8-30</t>
  </si>
  <si>
    <t>Grandeur</t>
  </si>
  <si>
    <t>Désignation</t>
  </si>
  <si>
    <t>Valeur</t>
  </si>
  <si>
    <t>Unité</t>
  </si>
  <si>
    <t>Volume d'eau à chauffer</t>
  </si>
  <si>
    <t>Vchaud</t>
  </si>
  <si>
    <t>m3</t>
  </si>
  <si>
    <t>Temps de chauffe</t>
  </si>
  <si>
    <t>tchauffe</t>
  </si>
  <si>
    <t>heure/°C</t>
  </si>
  <si>
    <t xml:space="preserve">Températire initiale </t>
  </si>
  <si>
    <t>Tinitiale</t>
  </si>
  <si>
    <t>°C</t>
  </si>
  <si>
    <t>Températire finale</t>
  </si>
  <si>
    <t>Tfinale</t>
  </si>
  <si>
    <t>Masse volumique eau</t>
  </si>
  <si>
    <t>MV</t>
  </si>
  <si>
    <t>kg/m3</t>
  </si>
  <si>
    <t>Masse Bache remplie d'eau maximum</t>
  </si>
  <si>
    <t>Mmaxi</t>
  </si>
  <si>
    <t>kg</t>
  </si>
  <si>
    <t>2-Calculer l'energie necessaire</t>
  </si>
  <si>
    <t>Masse eau</t>
  </si>
  <si>
    <t>m</t>
  </si>
  <si>
    <t>Capacité calorifique eau</t>
  </si>
  <si>
    <t>Cp</t>
  </si>
  <si>
    <t>kJ/kg/°K</t>
  </si>
  <si>
    <t>Energie pour chauffer l'eau</t>
  </si>
  <si>
    <t>Q</t>
  </si>
  <si>
    <t>3-Calculer l'Energie solaire captée</t>
  </si>
  <si>
    <t>Surface ensoleillée</t>
  </si>
  <si>
    <t>S</t>
  </si>
  <si>
    <t>m2</t>
  </si>
  <si>
    <t>Irradiance soleil</t>
  </si>
  <si>
    <t>I</t>
  </si>
  <si>
    <t>Puissance solaire</t>
  </si>
  <si>
    <t>P</t>
  </si>
  <si>
    <t>W</t>
  </si>
  <si>
    <t>Energie solaire</t>
  </si>
  <si>
    <t>4-Calculer les efforts dans la bache</t>
  </si>
  <si>
    <t>épaisseur de la bache</t>
  </si>
  <si>
    <t>Eb</t>
  </si>
  <si>
    <t>mm</t>
  </si>
  <si>
    <t>Microns =</t>
  </si>
  <si>
    <t>Largeur main qui déplace la bâche</t>
  </si>
  <si>
    <t>largeurMain</t>
  </si>
  <si>
    <t xml:space="preserve">Masse maximum. Bache remplie d'eau </t>
  </si>
  <si>
    <t>Largeur panneau(ne pes utiliser pour calcul de Résistance)</t>
  </si>
  <si>
    <t>largeur</t>
  </si>
  <si>
    <t>Longueur panneau</t>
  </si>
  <si>
    <t>L</t>
  </si>
  <si>
    <t>ecart entre deux canaux</t>
  </si>
  <si>
    <t>e</t>
  </si>
  <si>
    <t>Force Traction</t>
  </si>
  <si>
    <t>F</t>
  </si>
  <si>
    <t>N</t>
  </si>
  <si>
    <t>Surface de soudure impactée au niveau de la prise par la main</t>
  </si>
  <si>
    <t>mm2</t>
  </si>
  <si>
    <t>Résistance élastique utilisation</t>
  </si>
  <si>
    <t>Re</t>
  </si>
  <si>
    <t>Mpa</t>
  </si>
  <si>
    <t>Résistance admissible
(fonction du matériau thermoplastique choisi)</t>
  </si>
  <si>
    <t>ReAdm</t>
  </si>
  <si>
    <t>MPa</t>
  </si>
  <si>
    <t>Re PC =</t>
  </si>
  <si>
    <t>Re pehd =</t>
  </si>
  <si>
    <t>Liens CHAPAT</t>
  </si>
  <si>
    <t>intext:"bache noire PE PC"</t>
  </si>
  <si>
    <t>https://projets.cohabit.fr/redmine/projects/ateliers/wiki/2023-S1_Groupe_5</t>
  </si>
  <si>
    <t>iAsk.AI · Ou est-ce que je pourrais acheter des bâches plastiques noires soudables. Qu'est ce que je pourrais rechercher sur google pour avoir les meilleurs résultats</t>
  </si>
  <si>
    <t>PVC</t>
  </si>
  <si>
    <t>3,10e/m²</t>
  </si>
  <si>
    <t>https://www.le-monde-du-bassin.com/bache-pvc/346-bache-pvc-06-mm-sur-mesure.html</t>
  </si>
  <si>
    <t>PE</t>
  </si>
  <si>
    <t>2,10e/m²</t>
  </si>
  <si>
    <t>https://www.amazon.fr/PROMORE-Construction-Imperm%C2%A8%C2%A6Able-lint%C2%A8%C2%A6Rieur-lext%C2%A8%C2%A6Rieur/dp/B09T6NPZQC/ref=sr_1_11?__mk_fr_FR=%C3%85M%C3%85%C5%BD%C3%95%C3%91&amp;crid=39U5FFVADTMIV&amp;keywords=bache+noire+pc+etanche&amp;qid=1682679898&amp;sprefix=bache+noire+pc+etanche%2Caps%2C60&amp;sr=8-11</t>
  </si>
  <si>
    <t>2$/m²</t>
  </si>
  <si>
    <t>https://french.alibaba.com/p-detail/BLACK-1600767086009.html?spm=a2700.8699010.4.1.69c24817B2CtbC&amp;s=p</t>
  </si>
  <si>
    <t>PEBD</t>
  </si>
  <si>
    <t>2,84e/m²</t>
  </si>
  <si>
    <t>https://www.raja.fr/sacherie-conditionnement/gaines-plastique-et-soudeuses/gaines-plastique-et-derouleurs/gaine-plastique-noire-opaque-100-microns-195-m_skuRGAINE50NB.html?priceVAT=true&amp;utm_campaign=FR-PLA-Sacherie%20Conditionnement%20-%20Pmax%20Naked&amp;utm_source=google&amp;utm_medium=cpc&amp;gclid=EAIaIQobChMI3JXNi7rM_gIVDbbtCh2k9w1AEAQYAiABEgIKQ_D_BwE</t>
  </si>
  <si>
    <t>0,41e/m2</t>
  </si>
  <si>
    <t>https://www.amazon.fr/plastique-d%C3%A9tanch%C3%A9it%C3%A9-sous-dalle-poly%C3%A9thyl%C3%A8ne-4x25m/dp/B07FGDZ488/ref=asc_df_B07FGDZ488/?tag=googshopfr-21&amp;linkCode=df0&amp;hvadid=313711482421&amp;hvpos=&amp;hvnetw=g&amp;hvrand=5916853213065944144&amp;hvpone=&amp;hvptwo=&amp;hvqmt=&amp;hvdev=c&amp;hvdvcmdl=&amp;hvlocint=&amp;hvlocphy=9055296&amp;hvtargid=pla-682071237491&amp;psc=1&amp;tag=&amp;ref=&amp;adgrpid=61926472945&amp;hvpone=&amp;hvptwo=&amp;hvadid=313711482421&amp;hvpos=&amp;hvnetw=g&amp;hvrand=5916853213065944144&amp;hvqmt=&amp;hvdev=c&amp;hvdvcmdl=&amp;hvlocint=&amp;hvlocphy=9055296&amp;hvtargid=pla-682071237491</t>
  </si>
  <si>
    <t>Calcul pression hydraustatique</t>
  </si>
  <si>
    <t>P=ρ*g*H</t>
  </si>
  <si>
    <t xml:space="preserve">P = 0,3bar </t>
  </si>
  <si>
    <t>Ptotal=Patmosphérique + Phydraustatique = 1 + 0,3 =1,3</t>
  </si>
  <si>
    <t>ρ valeur de la masse volumique en Kg.m-3*</t>
  </si>
  <si>
    <t>1000 Kg.m-3*</t>
  </si>
  <si>
    <t>H hauteur du volume eau en m</t>
  </si>
  <si>
    <t>3m</t>
  </si>
  <si>
    <t>g valeur de l'accélération de la pesanteur en N.Kg-1*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</si>
</sst>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sz val="11.0"/>
      <color rgb="FF000000"/>
      <name val="Calibri"/>
    </font>
    <font/>
    <font>
      <color theme="1"/>
      <name val="Calibri"/>
      <scheme val="minor"/>
    </font>
    <font>
      <sz val="11.0"/>
      <color rgb="FFFFFFFF"/>
      <name val="Calibri"/>
    </font>
    <font>
      <u/>
      <color rgb="FF0000FF"/>
    </font>
    <font>
      <u/>
      <sz val="11.0"/>
      <color rgb="FF0563C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6C09C"/>
        <bgColor rgb="FFF6C09C"/>
      </patternFill>
    </fill>
    <fill>
      <patternFill patternType="solid">
        <fgColor rgb="FF66FF99"/>
        <bgColor rgb="FF66FF99"/>
      </patternFill>
    </fill>
    <fill>
      <patternFill patternType="solid">
        <fgColor rgb="FFEFF7AD"/>
        <bgColor rgb="FFEFF7AD"/>
      </patternFill>
    </fill>
    <fill>
      <patternFill patternType="solid">
        <fgColor rgb="FF87B6F1"/>
        <bgColor rgb="FF87B6F1"/>
      </patternFill>
    </fill>
    <fill>
      <patternFill patternType="solid">
        <fgColor rgb="FF52BE3F"/>
        <bgColor rgb="FF52BE3F"/>
      </patternFill>
    </fill>
    <fill>
      <patternFill patternType="solid">
        <fgColor rgb="FFFF33CC"/>
        <bgColor rgb="FFFF33CC"/>
      </patternFill>
    </fill>
    <fill>
      <patternFill patternType="solid">
        <fgColor rgb="FFCC66FF"/>
        <bgColor rgb="FFCC66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shrinkToFit="0" vertical="bottom" wrapText="0"/>
    </xf>
    <xf borderId="0" fillId="0" fontId="3" numFmtId="0" xfId="0" applyFont="1"/>
    <xf borderId="0" fillId="0" fontId="3" numFmtId="0" xfId="0" applyAlignment="1" applyFont="1">
      <alignment readingOrder="0"/>
    </xf>
    <xf borderId="5" fillId="4" fontId="1" numFmtId="0" xfId="0" applyAlignment="1" applyBorder="1" applyFill="1" applyFont="1">
      <alignment shrinkToFit="0" vertical="bottom" wrapText="0"/>
    </xf>
    <xf borderId="5" fillId="5" fontId="1" numFmtId="0" xfId="0" applyAlignment="1" applyBorder="1" applyFill="1" applyFont="1">
      <alignment shrinkToFit="0" vertical="bottom" wrapText="0"/>
    </xf>
    <xf borderId="5" fillId="6" fontId="4" numFmtId="0" xfId="0" applyAlignment="1" applyBorder="1" applyFill="1" applyFon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0" fontId="5" numFmtId="0" xfId="0" applyAlignment="1" applyFont="1">
      <alignment readingOrder="0"/>
    </xf>
    <xf borderId="1" fillId="7" fontId="1" numFmtId="0" xfId="0" applyAlignment="1" applyBorder="1" applyFill="1" applyFont="1">
      <alignment horizontal="center" shrinkToFit="0" vertical="bottom" wrapText="0"/>
    </xf>
    <xf borderId="4" fillId="2" fontId="1" numFmtId="0" xfId="0" applyAlignment="1" applyBorder="1" applyFont="1">
      <alignment shrinkToFit="0" vertical="bottom" wrapText="0"/>
    </xf>
    <xf borderId="4" fillId="3" fontId="1" numFmtId="0" xfId="0" applyAlignment="1" applyBorder="1" applyFont="1">
      <alignment shrinkToFit="0" vertical="bottom" wrapText="1"/>
    </xf>
    <xf borderId="0" fillId="0" fontId="3" numFmtId="0" xfId="0" applyAlignment="1" applyFont="1">
      <alignment horizontal="left" readingOrder="0" shrinkToFit="0" wrapText="1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horizontal="right" readingOrder="0"/>
    </xf>
    <xf borderId="0" fillId="0" fontId="3" numFmtId="0" xfId="0" applyAlignment="1" applyFont="1">
      <alignment shrinkToFit="0" wrapText="1"/>
    </xf>
    <xf borderId="4" fillId="8" fontId="1" numFmtId="0" xfId="0" applyAlignment="1" applyBorder="1" applyFill="1" applyFont="1">
      <alignment shrinkToFit="0" vertical="bottom" wrapText="0"/>
    </xf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1171575</xdr:colOff>
      <xdr:row>65</xdr:row>
      <xdr:rowOff>38100</xdr:rowOff>
    </xdr:from>
    <xdr:ext cx="6734175" cy="5867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mazon.fr/dp/B0BJDGZWZS/ref=syn_sd_onsite_desktop_0?ie=UTF8&amp;psc=1&amp;pd_rd_plhdr=t" TargetMode="External"/><Relationship Id="rId2" Type="http://schemas.openxmlformats.org/officeDocument/2006/relationships/hyperlink" Target="https://www.amazon.fr/hihey-Submersible-syst%C3%A8me-Circulation-Solaire/dp/B07RGW7HK8/ref=sr_1_53?keywords=pompe+solaire&amp;qid=1683202329&amp;sr=8-53" TargetMode="External"/><Relationship Id="rId3" Type="http://schemas.openxmlformats.org/officeDocument/2006/relationships/hyperlink" Target="https://www.amazon.fr/HSeaMall-amphibie-Submersible-Circulation-daquarium/dp/B07L89V1N6/ref=sr_1_46?keywords=pompe+solaire&amp;qid=1683202151&amp;sr=8-46" TargetMode="External"/><Relationship Id="rId4" Type="http://schemas.openxmlformats.org/officeDocument/2006/relationships/hyperlink" Target="https://www.amazon.fr/solaire-brosse-circulation-faible-chauffe-eau/dp/B07YKTKXS5/ref=sr_1_57?keywords=pompe+solaire&amp;qid=1683202151&amp;sr=8-57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www.amazon.fr/plastique-d%C3%A9tanch%C3%A9it%C3%A9-sous-dalle-poly%C3%A9thyl%C3%A8ne-4x25m/dp/B07FGDZ488/ref=asc_df_B07FGDZ488/?tag=googshopfr-21&amp;linkCode=df0&amp;hvadid=313711482421&amp;hvpos=&amp;hvnetw=g&amp;hvrand=5916853213065944144&amp;hvpone=&amp;hvptwo=&amp;hvqmt=&amp;hvdev=c&amp;hvdvcmdl=&amp;hvlocint=&amp;hvlocphy=9055296&amp;hvtargid=pla-682071237491&amp;psc=1&amp;tag=&amp;ref=&amp;adgrpid=61926472945&amp;hvpone=&amp;hvptwo=&amp;hvadid=313711482421&amp;hvpos=&amp;hvnetw=g&amp;hvrand=5916853213065944144&amp;hvqmt=&amp;hvdev=c&amp;hvdvcmdl=&amp;hvlocint=&amp;hvlocphy=9055296&amp;hvtargid=pla-682071237491" TargetMode="External"/><Relationship Id="rId9" Type="http://schemas.openxmlformats.org/officeDocument/2006/relationships/hyperlink" Target="https://iask.ai/?mode=question&amp;q=Ou+est-ce+que+je+pourrais+acheter+des+b%C3%A2ches+plastiques+noires+soudables.+Qu%27est+ce+que+je+pourrais+rechercher+sur+google+pour+avoir+les+meilleurs+r%C3%A9sultats%0A%0A" TargetMode="External"/><Relationship Id="rId5" Type="http://schemas.openxmlformats.org/officeDocument/2006/relationships/hyperlink" Target="https://www.amazon.fr/Solaire-Submersible-%C3%A9nergie-Panneau-Hydroponique/dp/B0BP89G2KQ/ref=sr_1_45?keywords=pompe+solaire&amp;qid=1683202151&amp;sr=8-45" TargetMode="External"/><Relationship Id="rId6" Type="http://schemas.openxmlformats.org/officeDocument/2006/relationships/hyperlink" Target="https://www.amazon.fr/Solaire-Plastique-Silicone-Application-Fontaine/dp/B0B4P7BXG6/ref=d_pd_sbs_sccl_2_2/257-9817878-1189340?pd_rd_w=T8LZL&amp;content-id=amzn1.sym.ee0ff4a0-226e-4e64-9b67-7a9488963b8a&amp;pf_rd_p=ee0ff4a0-226e-4e64-9b67-7a9488963b8a&amp;pf_rd_r=35SZ6NS6TD6WZ62G6SB2&amp;pd_rd_wg=mLbxW&amp;pd_rd_r=433dd96d-867f-4794-bb90-a7296f73d93b&amp;pd_rd_i=B0B4P7BXG6&amp;psc=1" TargetMode="External"/><Relationship Id="rId7" Type="http://schemas.openxmlformats.org/officeDocument/2006/relationships/hyperlink" Target="https://www.amazon.fr/UEETEK-submersible-syst%C3%A8me-circulation-Fontaine/dp/B075F7MWSN/ref=sr_1_30?keywords=pompe+solaire&amp;qid=1683202151&amp;sr=8-30" TargetMode="External"/><Relationship Id="rId8" Type="http://schemas.openxmlformats.org/officeDocument/2006/relationships/hyperlink" Target="https://projets.cohabit.fr/redmine/projects/ateliers/wiki/2023-S1_Groupe_5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14"/>
    <col customWidth="1" min="2" max="2" width="10.57"/>
    <col customWidth="1" min="3" max="3" width="17.57"/>
    <col customWidth="1" min="4" max="5" width="10.57"/>
    <col customWidth="1" min="6" max="6" width="8.0"/>
    <col customWidth="1" min="7" max="7" width="21.29"/>
    <col customWidth="1" min="8" max="8" width="13.71"/>
    <col customWidth="1" min="9" max="10" width="10.57"/>
    <col customWidth="1" min="11" max="11" width="151.86"/>
    <col customWidth="1" min="12" max="26" width="10.57"/>
  </cols>
  <sheetData>
    <row r="1" ht="14.25" customHeight="1">
      <c r="A1" s="1" t="s">
        <v>0</v>
      </c>
      <c r="B1" s="2"/>
      <c r="C1" s="2"/>
      <c r="D1" s="3"/>
    </row>
    <row r="2" ht="14.25" customHeight="1">
      <c r="A2" s="4" t="s">
        <v>1</v>
      </c>
      <c r="B2" s="5" t="s">
        <v>2</v>
      </c>
      <c r="C2" s="5">
        <v>32.5</v>
      </c>
      <c r="D2" s="5" t="s">
        <v>3</v>
      </c>
    </row>
    <row r="3" ht="14.25" customHeight="1">
      <c r="A3" s="4"/>
      <c r="H3" s="6" t="s">
        <v>4</v>
      </c>
      <c r="I3" s="7" t="s">
        <v>5</v>
      </c>
      <c r="J3" s="8" t="s">
        <v>6</v>
      </c>
      <c r="K3" s="9" t="s">
        <v>7</v>
      </c>
    </row>
    <row r="4" ht="14.25" customHeight="1">
      <c r="A4" s="4" t="s">
        <v>8</v>
      </c>
      <c r="C4" s="10" t="s">
        <v>9</v>
      </c>
      <c r="H4" s="6" t="s">
        <v>10</v>
      </c>
      <c r="K4" s="11" t="s">
        <v>11</v>
      </c>
    </row>
    <row r="5" ht="14.25" customHeight="1">
      <c r="A5" s="4" t="s">
        <v>12</v>
      </c>
      <c r="C5" s="5" t="s">
        <v>13</v>
      </c>
      <c r="H5" s="6" t="s">
        <v>10</v>
      </c>
      <c r="J5" s="6">
        <v>26.29</v>
      </c>
      <c r="K5" s="11" t="s">
        <v>14</v>
      </c>
    </row>
    <row r="6" ht="14.25" customHeight="1">
      <c r="A6" s="4" t="s">
        <v>15</v>
      </c>
      <c r="C6" s="5">
        <v>1370.0</v>
      </c>
      <c r="D6" s="5" t="s">
        <v>16</v>
      </c>
      <c r="H6" s="6" t="s">
        <v>10</v>
      </c>
      <c r="J6" s="6">
        <v>21.0</v>
      </c>
      <c r="K6" s="11" t="s">
        <v>17</v>
      </c>
    </row>
    <row r="7" ht="14.25" customHeight="1">
      <c r="H7" s="6" t="s">
        <v>10</v>
      </c>
      <c r="J7" s="6">
        <v>32.96</v>
      </c>
      <c r="K7" s="11" t="s">
        <v>18</v>
      </c>
    </row>
    <row r="8" ht="14.25" customHeight="1">
      <c r="H8" s="6" t="s">
        <v>19</v>
      </c>
      <c r="K8" s="11" t="s">
        <v>20</v>
      </c>
    </row>
    <row r="9" ht="14.25" customHeight="1">
      <c r="H9" s="6" t="s">
        <v>21</v>
      </c>
      <c r="J9" s="6">
        <v>49.39</v>
      </c>
      <c r="K9" s="11" t="s">
        <v>22</v>
      </c>
    </row>
    <row r="10" ht="14.25" customHeight="1">
      <c r="A10" s="12" t="s">
        <v>23</v>
      </c>
      <c r="B10" s="2"/>
      <c r="C10" s="2"/>
      <c r="D10" s="3"/>
      <c r="H10" s="6" t="s">
        <v>21</v>
      </c>
      <c r="J10" s="6">
        <v>28.59</v>
      </c>
      <c r="K10" s="11" t="s">
        <v>24</v>
      </c>
    </row>
    <row r="11" ht="14.25" customHeight="1">
      <c r="A11" s="13" t="s">
        <v>25</v>
      </c>
      <c r="B11" s="13" t="s">
        <v>26</v>
      </c>
      <c r="C11" s="13" t="s">
        <v>27</v>
      </c>
      <c r="D11" s="13" t="s">
        <v>28</v>
      </c>
    </row>
    <row r="12" ht="14.25" customHeight="1">
      <c r="A12" s="4" t="s">
        <v>29</v>
      </c>
      <c r="B12" s="5" t="s">
        <v>30</v>
      </c>
      <c r="C12" s="5">
        <v>50.0</v>
      </c>
      <c r="D12" s="5" t="s">
        <v>31</v>
      </c>
    </row>
    <row r="13" ht="14.25" customHeight="1">
      <c r="A13" s="4" t="s">
        <v>32</v>
      </c>
      <c r="B13" s="5" t="s">
        <v>33</v>
      </c>
      <c r="C13" s="5">
        <v>5.0</v>
      </c>
      <c r="D13" s="5" t="s">
        <v>34</v>
      </c>
    </row>
    <row r="14" ht="14.25" customHeight="1">
      <c r="A14" s="4" t="s">
        <v>35</v>
      </c>
      <c r="B14" s="5" t="s">
        <v>36</v>
      </c>
      <c r="C14" s="5">
        <v>20.0</v>
      </c>
      <c r="D14" s="5" t="s">
        <v>37</v>
      </c>
    </row>
    <row r="15" ht="14.25" customHeight="1">
      <c r="A15" s="4" t="s">
        <v>38</v>
      </c>
      <c r="B15" s="5" t="s">
        <v>39</v>
      </c>
      <c r="C15" s="5">
        <v>25.0</v>
      </c>
      <c r="D15" s="5" t="s">
        <v>37</v>
      </c>
    </row>
    <row r="16" ht="14.25" customHeight="1">
      <c r="A16" s="4" t="s">
        <v>40</v>
      </c>
      <c r="B16" s="5" t="s">
        <v>41</v>
      </c>
      <c r="C16" s="5">
        <v>1000.0</v>
      </c>
      <c r="D16" s="5" t="s">
        <v>42</v>
      </c>
    </row>
    <row r="17" ht="14.25" customHeight="1">
      <c r="A17" s="14" t="s">
        <v>43</v>
      </c>
      <c r="B17" s="5" t="s">
        <v>44</v>
      </c>
      <c r="C17" s="5">
        <v>20.0</v>
      </c>
      <c r="D17" s="5" t="s">
        <v>45</v>
      </c>
      <c r="G17" s="15"/>
    </row>
    <row r="18" ht="26.25" customHeight="1">
      <c r="G18" s="16"/>
      <c r="H18" s="16"/>
    </row>
    <row r="19" ht="30.0" customHeight="1">
      <c r="G19" s="16"/>
      <c r="H19" s="17"/>
    </row>
    <row r="20" ht="27.0" customHeight="1">
      <c r="A20" s="18"/>
      <c r="B20" s="18"/>
      <c r="C20" s="18"/>
      <c r="D20" s="18"/>
      <c r="E20" s="18"/>
      <c r="F20" s="18"/>
      <c r="G20" s="16"/>
      <c r="H20" s="16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4.25" customHeight="1">
      <c r="A21" s="12" t="s">
        <v>46</v>
      </c>
      <c r="B21" s="2"/>
      <c r="C21" s="2"/>
      <c r="D21" s="3"/>
    </row>
    <row r="22" ht="14.25" customHeight="1">
      <c r="A22" s="13" t="s">
        <v>25</v>
      </c>
      <c r="B22" s="13" t="s">
        <v>26</v>
      </c>
      <c r="C22" s="13" t="s">
        <v>27</v>
      </c>
      <c r="D22" s="13" t="s">
        <v>28</v>
      </c>
    </row>
    <row r="23" ht="14.25" customHeight="1">
      <c r="A23" s="4" t="s">
        <v>47</v>
      </c>
      <c r="B23" s="5" t="s">
        <v>48</v>
      </c>
      <c r="C23" s="5">
        <f>C16*C12</f>
        <v>50000</v>
      </c>
      <c r="D23" s="5" t="s">
        <v>45</v>
      </c>
    </row>
    <row r="24" ht="14.25" customHeight="1">
      <c r="A24" s="4" t="s">
        <v>49</v>
      </c>
      <c r="B24" s="5" t="s">
        <v>50</v>
      </c>
      <c r="C24" s="5">
        <v>4185.0</v>
      </c>
      <c r="D24" s="5" t="s">
        <v>51</v>
      </c>
    </row>
    <row r="25" ht="14.25" customHeight="1">
      <c r="A25" s="4" t="s">
        <v>52</v>
      </c>
      <c r="B25" s="5" t="s">
        <v>53</v>
      </c>
      <c r="C25" s="5">
        <f>C23*C24*(C15-C14)/3600000</f>
        <v>290.625</v>
      </c>
      <c r="D25" s="5" t="s">
        <v>3</v>
      </c>
    </row>
    <row r="26" ht="14.25" customHeight="1"/>
    <row r="27" ht="14.25" customHeight="1">
      <c r="A27" s="12" t="s">
        <v>54</v>
      </c>
      <c r="B27" s="2"/>
      <c r="C27" s="2"/>
      <c r="D27" s="3"/>
    </row>
    <row r="28" ht="14.25" customHeight="1">
      <c r="A28" s="13" t="s">
        <v>25</v>
      </c>
      <c r="B28" s="13" t="s">
        <v>26</v>
      </c>
      <c r="C28" s="13" t="s">
        <v>27</v>
      </c>
      <c r="D28" s="13" t="s">
        <v>28</v>
      </c>
    </row>
    <row r="29" ht="14.25" customHeight="1">
      <c r="A29" s="4" t="s">
        <v>55</v>
      </c>
      <c r="B29" s="5" t="s">
        <v>56</v>
      </c>
      <c r="C29" s="5">
        <v>50.0</v>
      </c>
      <c r="D29" s="5" t="s">
        <v>57</v>
      </c>
    </row>
    <row r="30" ht="14.25" customHeight="1">
      <c r="A30" s="4" t="s">
        <v>58</v>
      </c>
      <c r="B30" s="5" t="s">
        <v>59</v>
      </c>
      <c r="C30" s="5">
        <v>1370.0</v>
      </c>
      <c r="D30" s="5" t="s">
        <v>16</v>
      </c>
    </row>
    <row r="31" ht="14.25" customHeight="1">
      <c r="A31" s="4" t="s">
        <v>60</v>
      </c>
      <c r="B31" s="5" t="s">
        <v>61</v>
      </c>
      <c r="C31" s="5">
        <f>C30*C29</f>
        <v>68500</v>
      </c>
      <c r="D31" s="5" t="s">
        <v>62</v>
      </c>
    </row>
    <row r="32" ht="14.25" customHeight="1">
      <c r="A32" s="4" t="s">
        <v>63</v>
      </c>
      <c r="B32" s="5" t="s">
        <v>53</v>
      </c>
      <c r="C32" s="5">
        <f>C31*C13/1000</f>
        <v>342.5</v>
      </c>
      <c r="D32" s="5" t="s">
        <v>3</v>
      </c>
      <c r="K32" s="6">
        <v>29430.0</v>
      </c>
    </row>
    <row r="33" ht="14.25" customHeight="1"/>
    <row r="34" ht="14.25" customHeight="1"/>
    <row r="35" ht="14.25" customHeight="1">
      <c r="A35" s="12" t="s">
        <v>64</v>
      </c>
      <c r="B35" s="2"/>
      <c r="C35" s="2"/>
      <c r="D35" s="3"/>
    </row>
    <row r="36" ht="14.25" customHeight="1">
      <c r="A36" s="13" t="s">
        <v>25</v>
      </c>
      <c r="B36" s="13" t="s">
        <v>26</v>
      </c>
      <c r="C36" s="13" t="s">
        <v>27</v>
      </c>
      <c r="D36" s="13" t="s">
        <v>28</v>
      </c>
    </row>
    <row r="37" ht="14.25" customHeight="1">
      <c r="A37" s="4" t="s">
        <v>65</v>
      </c>
      <c r="B37" s="5" t="s">
        <v>66</v>
      </c>
      <c r="C37" s="5">
        <f>F37/1000</f>
        <v>0.07</v>
      </c>
      <c r="D37" s="5" t="s">
        <v>67</v>
      </c>
      <c r="E37" s="19" t="s">
        <v>68</v>
      </c>
      <c r="F37" s="19">
        <v>70.0</v>
      </c>
    </row>
    <row r="38" ht="14.25" customHeight="1">
      <c r="A38" s="4"/>
    </row>
    <row r="39" ht="14.25" customHeight="1">
      <c r="A39" s="14" t="s">
        <v>69</v>
      </c>
      <c r="B39" s="5" t="s">
        <v>70</v>
      </c>
      <c r="C39" s="5">
        <v>150.0</v>
      </c>
      <c r="D39" s="5" t="s">
        <v>67</v>
      </c>
    </row>
    <row r="40" ht="14.25" customHeight="1">
      <c r="A40" s="14" t="s">
        <v>71</v>
      </c>
      <c r="B40" s="5" t="s">
        <v>44</v>
      </c>
      <c r="C40" s="5">
        <f>C17</f>
        <v>20</v>
      </c>
      <c r="D40" s="5" t="s">
        <v>45</v>
      </c>
    </row>
    <row r="41" ht="14.25" customHeight="1">
      <c r="A41" s="14" t="s">
        <v>72</v>
      </c>
      <c r="B41" s="5" t="s">
        <v>73</v>
      </c>
      <c r="C41" s="5">
        <v>1.0</v>
      </c>
      <c r="D41" s="5" t="s">
        <v>48</v>
      </c>
    </row>
    <row r="42" ht="14.25" customHeight="1">
      <c r="A42" s="4" t="s">
        <v>74</v>
      </c>
      <c r="B42" s="5" t="s">
        <v>75</v>
      </c>
      <c r="C42" s="5">
        <v>2.0</v>
      </c>
      <c r="D42" s="5" t="s">
        <v>48</v>
      </c>
    </row>
    <row r="43" ht="14.25" customHeight="1">
      <c r="A43" s="4" t="s">
        <v>76</v>
      </c>
      <c r="B43" s="5" t="s">
        <v>77</v>
      </c>
      <c r="C43" s="5">
        <v>50.0</v>
      </c>
      <c r="D43" s="5" t="s">
        <v>67</v>
      </c>
    </row>
    <row r="44" ht="14.25" customHeight="1">
      <c r="A44" s="4" t="s">
        <v>78</v>
      </c>
      <c r="B44" s="5" t="s">
        <v>79</v>
      </c>
      <c r="C44" s="5">
        <f>C40*10</f>
        <v>200</v>
      </c>
      <c r="D44" s="5" t="s">
        <v>80</v>
      </c>
    </row>
    <row r="45" ht="14.25" customHeight="1">
      <c r="A45" s="14" t="s">
        <v>81</v>
      </c>
      <c r="B45" s="5" t="s">
        <v>56</v>
      </c>
      <c r="C45" s="5">
        <f>(C37*C39)*2</f>
        <v>21</v>
      </c>
      <c r="D45" s="5" t="s">
        <v>82</v>
      </c>
    </row>
    <row r="46" ht="14.25" customHeight="1">
      <c r="A46" s="14" t="s">
        <v>83</v>
      </c>
      <c r="B46" s="5" t="s">
        <v>84</v>
      </c>
      <c r="C46" s="5">
        <f>C44/C45</f>
        <v>9.523809524</v>
      </c>
      <c r="D46" s="5" t="s">
        <v>85</v>
      </c>
    </row>
    <row r="47" ht="14.25" customHeight="1">
      <c r="A47" s="14" t="s">
        <v>86</v>
      </c>
      <c r="B47" s="5" t="s">
        <v>87</v>
      </c>
      <c r="C47" s="5">
        <f>H47</f>
        <v>56</v>
      </c>
      <c r="D47" s="5" t="s">
        <v>88</v>
      </c>
      <c r="G47" s="19" t="s">
        <v>89</v>
      </c>
      <c r="H47" s="19">
        <v>56.0</v>
      </c>
    </row>
    <row r="48" ht="14.25" customHeight="1">
      <c r="G48" s="19" t="s">
        <v>90</v>
      </c>
      <c r="H48" s="19">
        <v>25.0</v>
      </c>
      <c r="I48" s="7" t="s">
        <v>5</v>
      </c>
      <c r="J48" s="8" t="s">
        <v>6</v>
      </c>
      <c r="K48" s="9" t="s">
        <v>91</v>
      </c>
    </row>
    <row r="49" ht="14.25" customHeight="1">
      <c r="K49" s="5" t="s">
        <v>92</v>
      </c>
    </row>
    <row r="50" ht="14.25" customHeight="1"/>
    <row r="51" ht="14.25" customHeight="1">
      <c r="A51" s="11" t="s">
        <v>93</v>
      </c>
    </row>
    <row r="52" ht="14.25" customHeight="1">
      <c r="K52" s="20" t="s">
        <v>94</v>
      </c>
    </row>
    <row r="53" ht="14.25" customHeight="1">
      <c r="I53" s="5" t="s">
        <v>95</v>
      </c>
      <c r="J53" s="5" t="s">
        <v>96</v>
      </c>
      <c r="K53" s="5" t="s">
        <v>97</v>
      </c>
    </row>
    <row r="54" ht="14.25" customHeight="1">
      <c r="I54" s="5" t="s">
        <v>98</v>
      </c>
      <c r="J54" s="5" t="s">
        <v>99</v>
      </c>
      <c r="K54" s="5" t="s">
        <v>100</v>
      </c>
    </row>
    <row r="55" ht="14.25" customHeight="1">
      <c r="I55" s="5" t="s">
        <v>98</v>
      </c>
      <c r="J55" s="5" t="s">
        <v>101</v>
      </c>
      <c r="K55" s="5" t="s">
        <v>102</v>
      </c>
    </row>
    <row r="56" ht="14.25" customHeight="1">
      <c r="I56" s="5" t="s">
        <v>103</v>
      </c>
      <c r="J56" s="5" t="s">
        <v>104</v>
      </c>
      <c r="K56" s="5" t="s">
        <v>105</v>
      </c>
    </row>
    <row r="57" ht="14.25" customHeight="1">
      <c r="J57" s="6" t="s">
        <v>106</v>
      </c>
      <c r="K57" s="11" t="s">
        <v>107</v>
      </c>
    </row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D1"/>
    <mergeCell ref="A10:D10"/>
    <mergeCell ref="A21:D21"/>
    <mergeCell ref="A27:D27"/>
    <mergeCell ref="A35:D35"/>
  </mergeCells>
  <hyperlinks>
    <hyperlink r:id="rId1" ref="K4"/>
    <hyperlink r:id="rId2" ref="K5"/>
    <hyperlink r:id="rId3" ref="K6"/>
    <hyperlink r:id="rId4" ref="K7"/>
    <hyperlink r:id="rId5" ref="K8"/>
    <hyperlink r:id="rId6" ref="K9"/>
    <hyperlink r:id="rId7" ref="K10"/>
    <hyperlink r:id="rId8" ref="A51"/>
    <hyperlink r:id="rId9" ref="K52"/>
    <hyperlink r:id="rId10" ref="K57"/>
  </hyperlinks>
  <printOptions/>
  <pageMargins bottom="0.75" footer="0.0" header="0.0" left="0.7" right="0.7" top="0.75"/>
  <pageSetup paperSize="9" orientation="portrait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5" t="s">
        <v>108</v>
      </c>
      <c r="B1" s="6" t="s">
        <v>109</v>
      </c>
      <c r="C1" s="6" t="s">
        <v>110</v>
      </c>
      <c r="E1" s="6" t="s">
        <v>111</v>
      </c>
    </row>
    <row r="2">
      <c r="A2" s="16" t="s">
        <v>112</v>
      </c>
      <c r="B2" s="16" t="s">
        <v>113</v>
      </c>
    </row>
    <row r="3">
      <c r="A3" s="16" t="s">
        <v>114</v>
      </c>
      <c r="B3" s="17" t="s">
        <v>115</v>
      </c>
    </row>
    <row r="4">
      <c r="A4" s="16" t="s">
        <v>116</v>
      </c>
      <c r="B4" s="16">
        <v>9.81</v>
      </c>
      <c r="C4" s="18"/>
      <c r="D4" s="18"/>
      <c r="E4" s="18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2023-04-27T13:10:38Z</dcterms:created>
  <dc:creator>TEST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